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dministrative Law\FOIA Log\Archived\"/>
    </mc:Choice>
  </mc:AlternateContent>
  <xr:revisionPtr revIDLastSave="0" documentId="8_{D5E61D00-CC6A-4471-B8EA-EDC2838CF737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FCA" sheetId="1" r:id="rId1"/>
    <sheet name="Sheet3" sheetId="3" r:id="rId2"/>
  </sheets>
  <definedNames>
    <definedName name="_xlnm.Print_Titles" localSheetId="0">FCA!$1:$3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7" i="1" l="1"/>
  <c r="B54" i="1"/>
  <c r="B52" i="1"/>
  <c r="B51" i="1"/>
  <c r="C53" i="1"/>
  <c r="C52" i="1"/>
  <c r="C51" i="1"/>
  <c r="C54" i="1"/>
  <c r="U37" i="1" l="1"/>
  <c r="U36" i="1"/>
  <c r="U35" i="1"/>
  <c r="U34" i="1"/>
  <c r="T37" i="1"/>
  <c r="T36" i="1"/>
  <c r="T35" i="1"/>
  <c r="T34" i="1"/>
  <c r="S36" i="1"/>
  <c r="S35" i="1"/>
  <c r="S34" i="1"/>
  <c r="H37" i="1"/>
  <c r="H36" i="1"/>
  <c r="H35" i="1"/>
  <c r="H34" i="1"/>
  <c r="V37" i="1" l="1"/>
  <c r="V36" i="1"/>
  <c r="V34" i="1"/>
  <c r="V35" i="1"/>
  <c r="C55" i="1" l="1"/>
  <c r="B55" i="1"/>
  <c r="I39" i="1"/>
  <c r="I37" i="1"/>
  <c r="I36" i="1"/>
  <c r="I35" i="1"/>
  <c r="I34" i="1"/>
  <c r="Q42" i="1"/>
  <c r="Q41" i="1"/>
</calcChain>
</file>

<file path=xl/sharedStrings.xml><?xml version="1.0" encoding="utf-8"?>
<sst xmlns="http://schemas.openxmlformats.org/spreadsheetml/2006/main" count="160" uniqueCount="106">
  <si>
    <t>Name</t>
  </si>
  <si>
    <t>Date Received</t>
  </si>
  <si>
    <t>Exemption Used</t>
  </si>
  <si>
    <t>Notes</t>
  </si>
  <si>
    <t>Tracking Number</t>
  </si>
  <si>
    <t>Expedited Y/N</t>
  </si>
  <si>
    <t>Net Business Days to Answer</t>
  </si>
  <si>
    <t>Initial Estimate of Response Due Date</t>
  </si>
  <si>
    <t>Actual Final Response Date</t>
  </si>
  <si>
    <t>Release Results</t>
  </si>
  <si>
    <t>Compliance Code (FG, PGPD, FDE, FDNR, FDR, FDWD, FDFR, FDRD, FDIF, FDNAR, FDDR, FDO)</t>
  </si>
  <si>
    <t>Days for NON-expedited</t>
  </si>
  <si>
    <t>Days for Expedited</t>
  </si>
  <si>
    <t>Days for PRWIG for NON-expedited</t>
  </si>
  <si>
    <t>Days for PRWIG for expedited</t>
  </si>
  <si>
    <t>Fees Charged</t>
  </si>
  <si>
    <t>Exemption Waived?</t>
  </si>
  <si>
    <t>Information Sought</t>
  </si>
  <si>
    <t>Tolling/ Closures</t>
  </si>
  <si>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</si>
  <si>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Fees Paid</t>
  </si>
  <si>
    <t>MEDIAN</t>
  </si>
  <si>
    <t>AVERAGE</t>
  </si>
  <si>
    <t>LOWEST</t>
  </si>
  <si>
    <t>LARGEST</t>
  </si>
  <si>
    <t>Total Expedited</t>
  </si>
  <si>
    <t>Total Not Expedited</t>
  </si>
  <si>
    <t>Calendar days to adj &amp; respond to request for expedited (if applicable)</t>
  </si>
  <si>
    <t>Within 10 Calendar Days</t>
  </si>
  <si>
    <t>Quarterly Reporting Statistics</t>
  </si>
  <si>
    <t>Requests Received</t>
  </si>
  <si>
    <t>Requests Processed</t>
  </si>
  <si>
    <t>Quarter</t>
  </si>
  <si>
    <t>Number of Requests in Backlog at End of Quarter</t>
  </si>
  <si>
    <t>Perfected Pending Requests at End of Previous FY</t>
  </si>
  <si>
    <t>Number Closed During Current FY</t>
  </si>
  <si>
    <t>Sent To Emily?</t>
  </si>
  <si>
    <t>Uploaded?</t>
  </si>
  <si>
    <t xml:space="preserve">Request Fee Waiver? </t>
  </si>
  <si>
    <t>Saleem Shaik</t>
  </si>
  <si>
    <t>Historical record of FCA regs</t>
  </si>
  <si>
    <t>N</t>
  </si>
  <si>
    <t>No records</t>
  </si>
  <si>
    <t>FDNR</t>
  </si>
  <si>
    <t>Referred requester to FR</t>
  </si>
  <si>
    <t>Colby Alexis</t>
  </si>
  <si>
    <t>Requesting correspondence pertaining to FCMA/Saint Joseph's College</t>
  </si>
  <si>
    <t>PGPD</t>
  </si>
  <si>
    <t>Laura Colleluori</t>
  </si>
  <si>
    <t>Specific information related to mortgage loans at an instituion</t>
  </si>
  <si>
    <t>Y</t>
  </si>
  <si>
    <t>Ravnitzky</t>
  </si>
  <si>
    <t>OIG Documents related to peer review in 2013</t>
  </si>
  <si>
    <t>OIG's USITC OIG "As is Customary"</t>
  </si>
  <si>
    <t>Baptist</t>
  </si>
  <si>
    <t>Documents related to the Compeer merger</t>
  </si>
  <si>
    <t>Campanelli</t>
  </si>
  <si>
    <t>Requesting records pertaining to Farm Credit East</t>
  </si>
  <si>
    <t>Kowalilo</t>
  </si>
  <si>
    <t>Information on procurement decision makers</t>
  </si>
  <si>
    <t>Released names and contact info</t>
  </si>
  <si>
    <t>FG</t>
  </si>
  <si>
    <t>Sent requester names and contact information</t>
  </si>
  <si>
    <t>Fiechter</t>
  </si>
  <si>
    <t>Requesting call reports for Farm Credit East</t>
  </si>
  <si>
    <t>Request was withdrawn</t>
  </si>
  <si>
    <t>Tolled for govt shutdown</t>
  </si>
  <si>
    <t>Lingle</t>
  </si>
  <si>
    <t>Requesting annual datal for FCA-regulated institutions</t>
  </si>
  <si>
    <t>Foor</t>
  </si>
  <si>
    <t>Referral of FOIA of John Cofrancesco</t>
  </si>
  <si>
    <t>Nelson</t>
  </si>
  <si>
    <t>Requesting informtion regarding FCS requirements for using pesticides/herbicides</t>
  </si>
  <si>
    <t>Released all</t>
  </si>
  <si>
    <t>FDW</t>
  </si>
  <si>
    <t>Request withdrawn</t>
  </si>
  <si>
    <t>Released all NARA surveys</t>
  </si>
  <si>
    <t>Gave what we had and removed b8 and borrower PII</t>
  </si>
  <si>
    <t>Requesting FCA's Congressional correspondence logs</t>
  </si>
  <si>
    <t>Correspondence Reseach Project</t>
  </si>
  <si>
    <t>Margo Tucker</t>
  </si>
  <si>
    <t>Requesting loan information on various individuals</t>
  </si>
  <si>
    <t>6//4/2019</t>
  </si>
  <si>
    <t>Requesting files pertaining to environmental investigation on property in McLean</t>
  </si>
  <si>
    <t>Amberlynn Verderosa</t>
  </si>
  <si>
    <t>FCS of America</t>
  </si>
  <si>
    <t>GIS Shapefiles</t>
  </si>
  <si>
    <t>Full release</t>
  </si>
  <si>
    <t>Michael Hellstrom</t>
  </si>
  <si>
    <t>Requesting copies of FCA Board Approvals of FCS Corporate</t>
  </si>
  <si>
    <t>Joel Wood</t>
  </si>
  <si>
    <t>James Maughan</t>
  </si>
  <si>
    <t>Requesting the current affirmative action plan</t>
  </si>
  <si>
    <t>Loan documents from association</t>
  </si>
  <si>
    <t>NOT TREATED AS FOIA</t>
  </si>
  <si>
    <t>NARA Reports</t>
  </si>
  <si>
    <t>Keith Keeley</t>
  </si>
  <si>
    <t>Outstanding checks/warrants</t>
  </si>
  <si>
    <t>Lian</t>
  </si>
  <si>
    <t>CRS Data in specific format</t>
  </si>
  <si>
    <t>x</t>
  </si>
  <si>
    <t>FCA FOIA Log FY 2019:  FOIAs received or responded to between 10-1-2018 and 9-30-2019</t>
  </si>
  <si>
    <t>A. Williams</t>
  </si>
  <si>
    <t>Requesting various correspondence on individuals and businesses.</t>
  </si>
  <si>
    <t>FDWD</t>
  </si>
  <si>
    <t>Administratively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</si>
</sst>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121D28"/>
      <name val="Century Gothic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b/>
      <u/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272727"/>
      <name val="Century Gothic"/>
      <family val="2"/>
    </font>
    <font>
      <sz val="11"/>
      <color rgb="FF33333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1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164" fontId="2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4" xfId="0" applyFont="1" applyBorder="1" applyAlignment="1">
      <alignment horizontal="center" wrapText="1"/>
    </xf>
    <xf numFmtId="0" fontId="6" fillId="0" borderId="0" xfId="0" applyFont="1" applyBorder="1" applyAlignment="1"/>
    <xf numFmtId="0" fontId="2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2" fillId="0" borderId="13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164" fontId="1" fillId="0" borderId="0" xfId="1" applyNumberFormat="1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14" fontId="1" fillId="2" borderId="0" xfId="0" applyNumberFormat="1" applyFont="1" applyFill="1" applyAlignment="1">
      <alignment wrapText="1"/>
    </xf>
    <xf numFmtId="164" fontId="1" fillId="2" borderId="0" xfId="1" applyNumberFormat="1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view="pageLayout" topLeftCell="A13" zoomScale="60" zoomScaleNormal="85" zoomScalePageLayoutView="60" workbookViewId="0">
      <selection activeCell="S13" sqref="S13"/>
    </sheetView>
  </sheetViews>
  <sheetFormatPr defaultColWidth="9" defaultRowHeight="16.5" x14ac:dyDescent="0.3"/>
  <cols>
    <col min="1" max="1" width="9.875" style="2" customWidth="1"/>
    <col min="2" max="2" width="21.5" style="2" customWidth="1"/>
    <col min="3" max="3" width="21" style="2" customWidth="1"/>
    <col min="4" max="4" width="10.625" style="2" bestFit="1" customWidth="1"/>
    <col min="5" max="5" width="12.25" style="2" customWidth="1"/>
    <col min="6" max="6" width="10.625" style="2" bestFit="1" customWidth="1"/>
    <col min="7" max="7" width="9.125" style="2" bestFit="1" customWidth="1"/>
    <col min="8" max="8" width="9.625" style="2" customWidth="1"/>
    <col min="9" max="10" width="12.625" style="2" customWidth="1"/>
    <col min="11" max="11" width="9.75" style="2" customWidth="1"/>
    <col min="12" max="12" width="6.75" style="2" bestFit="1" customWidth="1"/>
    <col min="13" max="13" width="19.625" style="2" customWidth="1"/>
    <col min="14" max="14" width="11.875" style="2" customWidth="1"/>
    <col min="15" max="17" width="10.625" style="2" customWidth="1"/>
    <col min="18" max="18" width="22.125" style="2" customWidth="1"/>
    <col min="19" max="19" width="11.125" style="2" customWidth="1"/>
    <col min="20" max="20" width="10.25" style="2" customWidth="1"/>
    <col min="21" max="21" width="10.125" style="2" customWidth="1"/>
    <col min="22" max="22" width="10" style="2" customWidth="1"/>
    <col min="23" max="16384" width="9" style="2"/>
  </cols>
  <sheetData>
    <row r="1" spans="1:22" x14ac:dyDescent="0.3">
      <c r="A1" s="50" t="s">
        <v>101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2" ht="38.25" customHeight="1" x14ac:dyDescent="0.3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148.5" x14ac:dyDescent="0.3">
      <c r="A3" s="2" t="s">
        <v>4</v>
      </c>
      <c r="B3" s="2" t="s">
        <v>0</v>
      </c>
      <c r="C3" s="2" t="s">
        <v>17</v>
      </c>
      <c r="D3" s="2" t="s">
        <v>1</v>
      </c>
      <c r="E3" s="2" t="s">
        <v>7</v>
      </c>
      <c r="F3" s="2" t="s">
        <v>8</v>
      </c>
      <c r="G3" s="2" t="s">
        <v>18</v>
      </c>
      <c r="H3" s="2" t="s">
        <v>6</v>
      </c>
      <c r="I3" s="2" t="s">
        <v>27</v>
      </c>
      <c r="J3" s="2" t="s">
        <v>38</v>
      </c>
      <c r="K3" s="2" t="s">
        <v>15</v>
      </c>
      <c r="L3" s="2" t="s">
        <v>20</v>
      </c>
      <c r="M3" s="2" t="s">
        <v>9</v>
      </c>
      <c r="N3" s="2" t="s">
        <v>10</v>
      </c>
      <c r="O3" s="2" t="s">
        <v>2</v>
      </c>
      <c r="P3" s="2" t="s">
        <v>16</v>
      </c>
      <c r="Q3" s="2" t="s">
        <v>5</v>
      </c>
      <c r="R3" s="2" t="s">
        <v>3</v>
      </c>
      <c r="S3" s="2" t="s">
        <v>11</v>
      </c>
      <c r="T3" s="2" t="s">
        <v>12</v>
      </c>
      <c r="U3" s="2" t="s">
        <v>13</v>
      </c>
      <c r="V3" s="2" t="s">
        <v>14</v>
      </c>
    </row>
    <row r="4" spans="1:22" s="32" customFormat="1" ht="66" x14ac:dyDescent="0.3">
      <c r="A4" s="35">
        <v>13563</v>
      </c>
      <c r="B4" s="36" t="s">
        <v>102</v>
      </c>
      <c r="C4" s="36" t="s">
        <v>103</v>
      </c>
      <c r="D4" s="37">
        <v>43368</v>
      </c>
      <c r="E4" s="37">
        <v>43396</v>
      </c>
      <c r="F4" s="37">
        <v>43384</v>
      </c>
      <c r="G4" s="35"/>
      <c r="H4" s="35">
        <v>11</v>
      </c>
      <c r="I4" s="35"/>
      <c r="J4" s="36" t="s">
        <v>41</v>
      </c>
      <c r="K4" s="38"/>
      <c r="L4" s="35"/>
      <c r="M4" s="36" t="s">
        <v>104</v>
      </c>
      <c r="N4" s="36" t="s">
        <v>104</v>
      </c>
      <c r="O4" s="35"/>
      <c r="P4" s="35"/>
      <c r="Q4" s="35"/>
      <c r="R4" s="36" t="s">
        <v>105</v>
      </c>
      <c r="S4" s="35">
        <v>11</v>
      </c>
      <c r="T4" s="35"/>
      <c r="U4" s="35"/>
      <c r="V4" s="35"/>
    </row>
    <row r="5" spans="1:22" s="35" customFormat="1" ht="82.5" x14ac:dyDescent="0.3">
      <c r="A5" s="35">
        <v>13562</v>
      </c>
      <c r="B5" s="36" t="s">
        <v>45</v>
      </c>
      <c r="C5" s="36" t="s">
        <v>46</v>
      </c>
      <c r="D5" s="37">
        <v>43362</v>
      </c>
      <c r="E5" s="37">
        <v>43391</v>
      </c>
      <c r="F5" s="37">
        <v>43389</v>
      </c>
      <c r="H5" s="35">
        <v>19</v>
      </c>
      <c r="J5" s="36" t="s">
        <v>41</v>
      </c>
      <c r="K5" s="38"/>
      <c r="M5" s="36" t="s">
        <v>47</v>
      </c>
      <c r="N5" s="36" t="s">
        <v>47</v>
      </c>
      <c r="O5" s="35">
        <v>8</v>
      </c>
      <c r="S5" s="35">
        <v>19</v>
      </c>
      <c r="U5" s="35">
        <v>19</v>
      </c>
    </row>
    <row r="6" spans="1:22" s="32" customFormat="1" ht="33" x14ac:dyDescent="0.3">
      <c r="A6" s="32">
        <v>13564</v>
      </c>
      <c r="B6" s="27" t="s">
        <v>39</v>
      </c>
      <c r="C6" s="27" t="s">
        <v>40</v>
      </c>
      <c r="D6" s="33">
        <v>43374</v>
      </c>
      <c r="E6" s="33">
        <v>43375</v>
      </c>
      <c r="F6" s="33">
        <v>43375</v>
      </c>
      <c r="H6" s="32">
        <v>1</v>
      </c>
      <c r="J6" s="27" t="s">
        <v>41</v>
      </c>
      <c r="K6" s="34"/>
      <c r="M6" s="27" t="s">
        <v>42</v>
      </c>
      <c r="N6" s="27" t="s">
        <v>43</v>
      </c>
      <c r="R6" s="27" t="s">
        <v>44</v>
      </c>
      <c r="S6" s="32">
        <v>1</v>
      </c>
    </row>
    <row r="7" spans="1:22" ht="49.5" x14ac:dyDescent="0.3">
      <c r="A7" s="2">
        <v>13567</v>
      </c>
      <c r="B7" s="27" t="s">
        <v>48</v>
      </c>
      <c r="C7" s="27" t="s">
        <v>49</v>
      </c>
      <c r="D7" s="3">
        <v>43399</v>
      </c>
      <c r="E7" s="3"/>
      <c r="F7" s="3">
        <v>43406</v>
      </c>
      <c r="H7" s="2">
        <v>5</v>
      </c>
      <c r="J7" s="27" t="s">
        <v>50</v>
      </c>
      <c r="K7" s="4"/>
      <c r="M7" s="27" t="s">
        <v>42</v>
      </c>
      <c r="N7" s="27" t="s">
        <v>43</v>
      </c>
      <c r="S7" s="2">
        <v>5</v>
      </c>
    </row>
    <row r="8" spans="1:22" ht="49.5" x14ac:dyDescent="0.3">
      <c r="A8" s="2">
        <v>13579</v>
      </c>
      <c r="B8" s="27" t="s">
        <v>51</v>
      </c>
      <c r="C8" s="27" t="s">
        <v>52</v>
      </c>
      <c r="D8" s="3">
        <v>43439</v>
      </c>
      <c r="E8" s="3"/>
      <c r="F8" s="3">
        <v>43525</v>
      </c>
      <c r="G8" s="2">
        <v>23</v>
      </c>
      <c r="H8" s="2">
        <v>41</v>
      </c>
      <c r="J8" s="27" t="s">
        <v>41</v>
      </c>
      <c r="K8" s="4"/>
      <c r="L8" s="39"/>
      <c r="M8" s="39"/>
      <c r="N8" s="27" t="s">
        <v>47</v>
      </c>
      <c r="O8" s="39">
        <v>5</v>
      </c>
      <c r="P8" s="39"/>
      <c r="Q8" s="39"/>
      <c r="R8" s="27" t="s">
        <v>66</v>
      </c>
      <c r="S8" s="2">
        <v>36</v>
      </c>
      <c r="U8" s="2">
        <v>36</v>
      </c>
    </row>
    <row r="9" spans="1:22" ht="33" x14ac:dyDescent="0.3">
      <c r="A9" s="2">
        <v>13583</v>
      </c>
      <c r="B9" s="27" t="s">
        <v>51</v>
      </c>
      <c r="C9" s="5" t="s">
        <v>53</v>
      </c>
      <c r="D9" s="3">
        <v>43445</v>
      </c>
      <c r="E9" s="3">
        <v>43474</v>
      </c>
      <c r="F9" s="3">
        <v>43525</v>
      </c>
      <c r="G9" s="2">
        <v>23</v>
      </c>
      <c r="H9" s="2">
        <v>37</v>
      </c>
      <c r="J9" s="27" t="s">
        <v>41</v>
      </c>
      <c r="K9" s="4"/>
      <c r="N9" s="27" t="s">
        <v>47</v>
      </c>
      <c r="O9" s="2">
        <v>5</v>
      </c>
      <c r="R9" s="27" t="s">
        <v>66</v>
      </c>
      <c r="S9" s="2">
        <v>32</v>
      </c>
      <c r="U9" s="2">
        <v>32</v>
      </c>
    </row>
    <row r="10" spans="1:22" ht="33" x14ac:dyDescent="0.3">
      <c r="A10" s="2">
        <v>13586</v>
      </c>
      <c r="B10" s="27" t="s">
        <v>54</v>
      </c>
      <c r="C10" s="27" t="s">
        <v>55</v>
      </c>
      <c r="D10" s="3">
        <v>43473</v>
      </c>
      <c r="E10" s="3">
        <v>43501</v>
      </c>
      <c r="F10" s="3">
        <v>43495</v>
      </c>
      <c r="H10" s="2">
        <v>15</v>
      </c>
      <c r="J10" s="27" t="s">
        <v>41</v>
      </c>
      <c r="K10" s="4"/>
      <c r="M10" s="27"/>
      <c r="N10" s="27" t="s">
        <v>47</v>
      </c>
      <c r="O10" s="27">
        <v>5</v>
      </c>
      <c r="Q10" s="27"/>
      <c r="R10" s="27" t="s">
        <v>66</v>
      </c>
      <c r="S10" s="2">
        <v>15</v>
      </c>
      <c r="U10" s="2">
        <v>15</v>
      </c>
    </row>
    <row r="11" spans="1:22" ht="49.5" x14ac:dyDescent="0.3">
      <c r="A11" s="2">
        <v>13588</v>
      </c>
      <c r="B11" s="27" t="s">
        <v>56</v>
      </c>
      <c r="C11" s="27" t="s">
        <v>57</v>
      </c>
      <c r="D11" s="3">
        <v>43479</v>
      </c>
      <c r="E11" s="3">
        <v>43507</v>
      </c>
      <c r="F11" s="3">
        <v>43483</v>
      </c>
      <c r="H11" s="2">
        <v>4</v>
      </c>
      <c r="J11" s="27" t="s">
        <v>41</v>
      </c>
      <c r="K11" s="4"/>
      <c r="N11" s="27" t="s">
        <v>43</v>
      </c>
      <c r="S11" s="2">
        <v>4</v>
      </c>
      <c r="U11" s="2">
        <v>4</v>
      </c>
    </row>
    <row r="12" spans="1:22" ht="49.5" x14ac:dyDescent="0.3">
      <c r="A12" s="2">
        <v>13598</v>
      </c>
      <c r="B12" s="27" t="s">
        <v>58</v>
      </c>
      <c r="C12" s="27" t="s">
        <v>59</v>
      </c>
      <c r="D12" s="3">
        <v>43515</v>
      </c>
      <c r="E12" s="3">
        <v>43543</v>
      </c>
      <c r="F12" s="3">
        <v>43515</v>
      </c>
      <c r="H12" s="2">
        <v>0</v>
      </c>
      <c r="J12" s="27" t="s">
        <v>41</v>
      </c>
      <c r="K12" s="4"/>
      <c r="M12" s="27" t="s">
        <v>60</v>
      </c>
      <c r="N12" s="27" t="s">
        <v>61</v>
      </c>
      <c r="R12" s="27" t="s">
        <v>62</v>
      </c>
      <c r="S12" s="2">
        <v>0</v>
      </c>
      <c r="U12" s="2">
        <v>0</v>
      </c>
    </row>
    <row r="13" spans="1:22" ht="49.5" x14ac:dyDescent="0.3">
      <c r="A13" s="2">
        <v>13600</v>
      </c>
      <c r="B13" s="27" t="s">
        <v>63</v>
      </c>
      <c r="C13" s="27" t="s">
        <v>64</v>
      </c>
      <c r="D13" s="3">
        <v>43515</v>
      </c>
      <c r="E13" s="3">
        <v>43543</v>
      </c>
      <c r="F13" s="3">
        <v>43516</v>
      </c>
      <c r="H13" s="2">
        <v>1</v>
      </c>
      <c r="J13" s="27" t="s">
        <v>41</v>
      </c>
      <c r="K13" s="4"/>
      <c r="M13" s="27"/>
      <c r="N13" s="27" t="s">
        <v>74</v>
      </c>
      <c r="Q13" s="27"/>
      <c r="R13" s="27" t="s">
        <v>65</v>
      </c>
      <c r="S13" s="2">
        <v>1</v>
      </c>
    </row>
    <row r="14" spans="1:22" ht="49.5" x14ac:dyDescent="0.3">
      <c r="A14" s="2">
        <v>13606</v>
      </c>
      <c r="B14" s="27" t="s">
        <v>67</v>
      </c>
      <c r="C14" s="27" t="s">
        <v>68</v>
      </c>
      <c r="D14" s="3">
        <v>43530</v>
      </c>
      <c r="E14" s="3">
        <v>43557</v>
      </c>
      <c r="F14" s="3">
        <v>43550</v>
      </c>
      <c r="H14" s="2">
        <v>14</v>
      </c>
      <c r="J14" s="27" t="s">
        <v>41</v>
      </c>
      <c r="K14" s="4"/>
      <c r="M14" s="27"/>
      <c r="N14" s="27" t="s">
        <v>47</v>
      </c>
      <c r="O14" s="27">
        <v>8</v>
      </c>
      <c r="Q14" s="27"/>
      <c r="R14" s="27" t="s">
        <v>77</v>
      </c>
      <c r="S14" s="2">
        <v>14</v>
      </c>
      <c r="U14" s="2">
        <v>14</v>
      </c>
    </row>
    <row r="15" spans="1:22" ht="33" x14ac:dyDescent="0.3">
      <c r="A15" s="2">
        <v>13607</v>
      </c>
      <c r="B15" s="27" t="s">
        <v>69</v>
      </c>
      <c r="C15" s="27" t="s">
        <v>70</v>
      </c>
      <c r="D15" s="3">
        <v>43525</v>
      </c>
      <c r="E15" s="3">
        <v>43552</v>
      </c>
      <c r="F15" s="1">
        <v>43543</v>
      </c>
      <c r="G15" s="28"/>
      <c r="H15" s="28">
        <v>12</v>
      </c>
      <c r="I15" s="28"/>
      <c r="J15" s="28" t="s">
        <v>41</v>
      </c>
      <c r="K15" s="28"/>
      <c r="M15" s="28" t="s">
        <v>73</v>
      </c>
      <c r="N15" s="28" t="s">
        <v>61</v>
      </c>
      <c r="O15" s="28"/>
      <c r="P15" s="28"/>
      <c r="Q15" s="28"/>
      <c r="R15" s="28" t="s">
        <v>76</v>
      </c>
      <c r="S15" s="28">
        <v>12</v>
      </c>
      <c r="T15" s="28"/>
      <c r="U15" s="28">
        <v>12</v>
      </c>
      <c r="V15" s="28"/>
    </row>
    <row r="16" spans="1:22" ht="82.5" x14ac:dyDescent="0.3">
      <c r="A16" s="2">
        <v>13608</v>
      </c>
      <c r="B16" s="27" t="s">
        <v>71</v>
      </c>
      <c r="C16" s="27" t="s">
        <v>72</v>
      </c>
      <c r="D16" s="3">
        <v>43536</v>
      </c>
      <c r="E16" s="3">
        <v>43564</v>
      </c>
      <c r="F16" s="3">
        <v>43537</v>
      </c>
      <c r="H16" s="2">
        <v>1</v>
      </c>
      <c r="J16" s="27" t="s">
        <v>41</v>
      </c>
      <c r="K16" s="4"/>
      <c r="M16" s="27"/>
      <c r="N16" s="27" t="s">
        <v>74</v>
      </c>
      <c r="R16" s="27" t="s">
        <v>75</v>
      </c>
      <c r="S16" s="2">
        <v>1</v>
      </c>
    </row>
    <row r="17" spans="1:21" ht="49.5" x14ac:dyDescent="0.3">
      <c r="A17" s="2">
        <v>13616</v>
      </c>
      <c r="B17" s="27" t="s">
        <v>79</v>
      </c>
      <c r="C17" s="27" t="s">
        <v>78</v>
      </c>
      <c r="D17" s="3">
        <v>43588</v>
      </c>
      <c r="E17" s="3">
        <v>43619</v>
      </c>
      <c r="F17" s="3">
        <v>43602</v>
      </c>
      <c r="H17" s="2">
        <v>9</v>
      </c>
      <c r="J17" s="27" t="s">
        <v>50</v>
      </c>
      <c r="K17" s="2">
        <v>0</v>
      </c>
      <c r="N17" s="27" t="s">
        <v>61</v>
      </c>
      <c r="S17" s="2">
        <v>9</v>
      </c>
      <c r="U17" s="2">
        <v>9</v>
      </c>
    </row>
    <row r="18" spans="1:21" ht="49.5" x14ac:dyDescent="0.3">
      <c r="A18" s="2">
        <v>13618</v>
      </c>
      <c r="B18" s="27" t="s">
        <v>80</v>
      </c>
      <c r="C18" s="27" t="s">
        <v>81</v>
      </c>
      <c r="D18" s="3">
        <v>43227</v>
      </c>
      <c r="E18" s="30" t="s">
        <v>82</v>
      </c>
      <c r="F18" s="3">
        <v>43599</v>
      </c>
      <c r="G18" s="27"/>
      <c r="H18" s="2">
        <v>5</v>
      </c>
      <c r="J18" s="27" t="s">
        <v>50</v>
      </c>
      <c r="K18" s="4">
        <v>0</v>
      </c>
      <c r="M18" s="27"/>
      <c r="N18" s="27" t="s">
        <v>43</v>
      </c>
      <c r="Q18" s="27"/>
      <c r="R18" s="27" t="s">
        <v>42</v>
      </c>
      <c r="S18" s="2">
        <v>5</v>
      </c>
    </row>
    <row r="19" spans="1:21" ht="82.5" x14ac:dyDescent="0.3">
      <c r="A19" s="2">
        <v>13619</v>
      </c>
      <c r="B19" s="6" t="s">
        <v>84</v>
      </c>
      <c r="C19" s="27" t="s">
        <v>83</v>
      </c>
      <c r="D19" s="3">
        <v>43605</v>
      </c>
      <c r="E19" s="3">
        <v>43634</v>
      </c>
      <c r="F19" s="3">
        <v>43607</v>
      </c>
      <c r="H19" s="2">
        <v>2</v>
      </c>
      <c r="J19" s="27" t="s">
        <v>41</v>
      </c>
      <c r="K19" s="4"/>
      <c r="M19" s="27" t="s">
        <v>42</v>
      </c>
      <c r="N19" s="27" t="s">
        <v>43</v>
      </c>
      <c r="P19" s="27"/>
      <c r="Q19" s="27"/>
      <c r="S19" s="2">
        <v>2</v>
      </c>
    </row>
    <row r="20" spans="1:21" x14ac:dyDescent="0.3">
      <c r="B20" s="27" t="s">
        <v>85</v>
      </c>
      <c r="C20" s="29" t="s">
        <v>86</v>
      </c>
      <c r="D20" s="3">
        <v>43600</v>
      </c>
      <c r="E20" s="3">
        <v>43605</v>
      </c>
      <c r="F20" s="3">
        <v>43607</v>
      </c>
      <c r="H20" s="2">
        <v>5</v>
      </c>
      <c r="J20" s="27"/>
      <c r="K20" s="4"/>
      <c r="M20" s="27" t="s">
        <v>87</v>
      </c>
      <c r="N20" s="27" t="s">
        <v>61</v>
      </c>
      <c r="O20" s="27"/>
      <c r="P20" s="27"/>
      <c r="Q20" s="27"/>
      <c r="R20" s="27"/>
      <c r="S20" s="2">
        <v>5</v>
      </c>
      <c r="U20" s="2">
        <v>5</v>
      </c>
    </row>
    <row r="21" spans="1:21" ht="49.5" x14ac:dyDescent="0.3">
      <c r="A21" s="2">
        <v>13624</v>
      </c>
      <c r="B21" s="27" t="s">
        <v>88</v>
      </c>
      <c r="C21" s="27" t="s">
        <v>89</v>
      </c>
      <c r="D21" s="3">
        <v>43616</v>
      </c>
      <c r="E21" s="3">
        <v>43643</v>
      </c>
      <c r="F21" s="3">
        <v>43634</v>
      </c>
      <c r="H21" s="2">
        <v>12</v>
      </c>
      <c r="J21" s="27" t="s">
        <v>50</v>
      </c>
      <c r="K21" s="4"/>
      <c r="M21" s="27" t="s">
        <v>87</v>
      </c>
      <c r="N21" s="27" t="s">
        <v>61</v>
      </c>
      <c r="P21" s="27"/>
      <c r="Q21" s="27"/>
      <c r="R21" s="27"/>
      <c r="S21" s="2">
        <v>12</v>
      </c>
      <c r="U21" s="2">
        <v>12</v>
      </c>
    </row>
    <row r="22" spans="1:21" ht="33" x14ac:dyDescent="0.3">
      <c r="A22" s="2">
        <v>13597</v>
      </c>
      <c r="B22" s="27" t="s">
        <v>90</v>
      </c>
      <c r="C22" s="7" t="s">
        <v>93</v>
      </c>
      <c r="D22" s="3">
        <v>43656</v>
      </c>
      <c r="E22" s="3">
        <v>43683</v>
      </c>
      <c r="F22" s="30">
        <v>43656</v>
      </c>
      <c r="H22" s="2">
        <v>0</v>
      </c>
      <c r="J22" s="27" t="s">
        <v>41</v>
      </c>
      <c r="K22" s="4"/>
      <c r="M22" s="27" t="s">
        <v>94</v>
      </c>
      <c r="N22" s="27"/>
      <c r="Q22" s="27"/>
      <c r="S22" s="2">
        <v>0</v>
      </c>
    </row>
    <row r="23" spans="1:21" ht="49.5" x14ac:dyDescent="0.3">
      <c r="A23" s="2">
        <v>13638</v>
      </c>
      <c r="B23" s="27" t="s">
        <v>91</v>
      </c>
      <c r="C23" s="31" t="s">
        <v>92</v>
      </c>
      <c r="D23" s="3">
        <v>43671</v>
      </c>
      <c r="E23" s="3">
        <v>43698</v>
      </c>
      <c r="F23" s="3">
        <v>43676</v>
      </c>
      <c r="H23" s="2">
        <v>3</v>
      </c>
      <c r="J23" s="27" t="s">
        <v>50</v>
      </c>
      <c r="K23" s="4"/>
      <c r="M23" s="27" t="s">
        <v>87</v>
      </c>
      <c r="N23" s="27" t="s">
        <v>61</v>
      </c>
      <c r="Q23" s="27"/>
      <c r="R23" s="27"/>
      <c r="S23" s="2">
        <v>3</v>
      </c>
      <c r="U23" s="2">
        <v>3</v>
      </c>
    </row>
    <row r="24" spans="1:21" x14ac:dyDescent="0.3">
      <c r="A24" s="2">
        <v>13641</v>
      </c>
      <c r="B24" s="27" t="s">
        <v>51</v>
      </c>
      <c r="C24" s="27" t="s">
        <v>95</v>
      </c>
      <c r="D24" s="3">
        <v>43700</v>
      </c>
      <c r="E24" s="3"/>
      <c r="F24" s="3">
        <v>43700</v>
      </c>
      <c r="H24" s="2">
        <v>0</v>
      </c>
      <c r="J24" s="27" t="s">
        <v>41</v>
      </c>
      <c r="K24" s="4"/>
      <c r="M24" s="27" t="s">
        <v>87</v>
      </c>
      <c r="N24" s="27" t="s">
        <v>61</v>
      </c>
      <c r="Q24" s="27"/>
      <c r="R24" s="27"/>
      <c r="S24" s="2">
        <v>0</v>
      </c>
      <c r="U24" s="2">
        <v>0</v>
      </c>
    </row>
    <row r="25" spans="1:21" ht="33" x14ac:dyDescent="0.3">
      <c r="A25" s="2">
        <v>13648</v>
      </c>
      <c r="B25" s="27" t="s">
        <v>96</v>
      </c>
      <c r="C25" s="27" t="s">
        <v>97</v>
      </c>
      <c r="D25" s="3">
        <v>43728</v>
      </c>
      <c r="E25" s="3">
        <v>43759</v>
      </c>
      <c r="F25" s="3">
        <v>43754</v>
      </c>
      <c r="H25" s="2">
        <v>17</v>
      </c>
      <c r="J25" s="27" t="s">
        <v>41</v>
      </c>
      <c r="K25" s="4"/>
      <c r="M25" s="27" t="s">
        <v>42</v>
      </c>
      <c r="N25" s="27" t="s">
        <v>43</v>
      </c>
      <c r="Q25" s="27"/>
      <c r="R25" s="27"/>
      <c r="S25" s="2">
        <v>17</v>
      </c>
    </row>
    <row r="26" spans="1:21" ht="33" x14ac:dyDescent="0.3">
      <c r="A26" s="2">
        <v>13651</v>
      </c>
      <c r="B26" s="27" t="s">
        <v>98</v>
      </c>
      <c r="C26" s="27" t="s">
        <v>99</v>
      </c>
      <c r="D26" s="3">
        <v>43732</v>
      </c>
      <c r="E26" s="3">
        <v>43761</v>
      </c>
      <c r="F26" s="3">
        <v>43739</v>
      </c>
      <c r="J26" s="27"/>
      <c r="K26" s="4"/>
      <c r="M26" s="27"/>
      <c r="N26" s="27"/>
      <c r="R26" s="27"/>
    </row>
    <row r="27" spans="1:21" x14ac:dyDescent="0.3">
      <c r="B27" s="27"/>
      <c r="C27" s="27"/>
      <c r="D27" s="3"/>
      <c r="E27" s="3"/>
      <c r="F27" s="3"/>
      <c r="J27" s="27"/>
      <c r="K27" s="4"/>
    </row>
    <row r="28" spans="1:21" x14ac:dyDescent="0.3">
      <c r="B28" s="27"/>
      <c r="C28" s="27"/>
      <c r="D28" s="3"/>
      <c r="E28" s="3"/>
      <c r="F28" s="3"/>
      <c r="J28" s="27"/>
      <c r="K28" s="4"/>
    </row>
    <row r="29" spans="1:21" x14ac:dyDescent="0.3">
      <c r="B29" s="27"/>
      <c r="C29" s="27"/>
      <c r="D29" s="3"/>
      <c r="E29" s="3"/>
      <c r="F29" s="3"/>
      <c r="J29" s="27"/>
      <c r="K29" s="4"/>
      <c r="M29" s="27"/>
      <c r="N29" s="27"/>
      <c r="R29" s="27"/>
    </row>
    <row r="30" spans="1:21" x14ac:dyDescent="0.3">
      <c r="D30" s="3"/>
      <c r="E30" s="3"/>
      <c r="F30" s="3"/>
      <c r="K30" s="4"/>
    </row>
    <row r="31" spans="1:21" x14ac:dyDescent="0.3">
      <c r="K31" s="4"/>
    </row>
    <row r="32" spans="1:21" x14ac:dyDescent="0.3">
      <c r="K32" s="4"/>
    </row>
    <row r="33" spans="1:22" x14ac:dyDescent="0.3">
      <c r="D33" s="3"/>
      <c r="E33" s="3"/>
    </row>
    <row r="34" spans="1:22" x14ac:dyDescent="0.3">
      <c r="A34" s="2" t="s">
        <v>21</v>
      </c>
      <c r="H34" s="2">
        <f>MEDIAN(H6:H32)</f>
        <v>5</v>
      </c>
      <c r="I34" s="2" t="e">
        <f>MEDIAN(I6:I24)</f>
        <v>#NUM!</v>
      </c>
      <c r="S34" s="2">
        <f>MEDIAN(S6:S32)</f>
        <v>5</v>
      </c>
      <c r="T34" s="2" t="e">
        <f>MEDIAN(T6:T32)</f>
        <v>#NUM!</v>
      </c>
      <c r="U34" s="2">
        <f>MEDIAN(U6:U32)</f>
        <v>10.5</v>
      </c>
      <c r="V34" s="2" t="e">
        <f>MEDIAN(V6:V32)</f>
        <v>#NUM!</v>
      </c>
    </row>
    <row r="35" spans="1:22" x14ac:dyDescent="0.3">
      <c r="A35" s="2" t="s">
        <v>22</v>
      </c>
      <c r="H35" s="2">
        <f>AVERAGE(H6:H32)</f>
        <v>9.1999999999999993</v>
      </c>
      <c r="I35" s="2" t="e">
        <f>AVERAGE(I6:I24)</f>
        <v>#DIV/0!</v>
      </c>
      <c r="S35" s="2">
        <f>AVERAGE(S6:S32)</f>
        <v>8.6999999999999993</v>
      </c>
      <c r="T35" s="2" t="e">
        <f>AVERAGE(T6:T32)</f>
        <v>#DIV/0!</v>
      </c>
      <c r="U35" s="2">
        <f>AVERAGE(U6:U32)</f>
        <v>11.833333333333334</v>
      </c>
      <c r="V35" s="2" t="e">
        <f>AVERAGE(V6:V32)</f>
        <v>#DIV/0!</v>
      </c>
    </row>
    <row r="36" spans="1:22" x14ac:dyDescent="0.3">
      <c r="A36" s="2" t="s">
        <v>23</v>
      </c>
      <c r="H36" s="2">
        <f>SMALL(H6:H32,1)</f>
        <v>0</v>
      </c>
      <c r="I36" s="2" t="e">
        <f>SMALL(I6:I24,1)</f>
        <v>#NUM!</v>
      </c>
      <c r="S36" s="2">
        <f>SMALL(S6:S32,1)</f>
        <v>0</v>
      </c>
      <c r="T36" s="2" t="e">
        <f>SMALL(T6:T32,1)</f>
        <v>#NUM!</v>
      </c>
      <c r="U36" s="2">
        <f>SMALL(U6:U32,1)</f>
        <v>0</v>
      </c>
      <c r="V36" s="2" t="e">
        <f>SMALL(V6:V32,1)</f>
        <v>#NUM!</v>
      </c>
    </row>
    <row r="37" spans="1:22" x14ac:dyDescent="0.3">
      <c r="A37" s="2" t="s">
        <v>24</v>
      </c>
      <c r="H37" s="2">
        <f>MAX(H6:H32)</f>
        <v>41</v>
      </c>
      <c r="I37" s="2">
        <f>MAX(I6:I24)</f>
        <v>0</v>
      </c>
      <c r="S37" s="2">
        <f>MAX(S4:S32)</f>
        <v>36</v>
      </c>
      <c r="T37" s="2">
        <f>MAX(T6:T32)</f>
        <v>0</v>
      </c>
      <c r="U37" s="2">
        <f>MAX(U6:U32)</f>
        <v>36</v>
      </c>
      <c r="V37" s="2">
        <f>MAX(V6:V32)</f>
        <v>0</v>
      </c>
    </row>
    <row r="39" spans="1:22" ht="49.5" x14ac:dyDescent="0.3">
      <c r="A39" s="2" t="s">
        <v>28</v>
      </c>
      <c r="I39" s="2">
        <f>COUNTIF(I6:I24,"&lt;=10")</f>
        <v>0</v>
      </c>
    </row>
    <row r="41" spans="1:22" ht="49.5" x14ac:dyDescent="0.3">
      <c r="A41" s="2" t="s">
        <v>25</v>
      </c>
      <c r="Q41" s="2">
        <f>COUNTIF(Q6:Q24,"Y")</f>
        <v>0</v>
      </c>
    </row>
    <row r="42" spans="1:22" ht="49.5" x14ac:dyDescent="0.3">
      <c r="A42" s="2" t="s">
        <v>26</v>
      </c>
      <c r="Q42" s="2">
        <f>COUNTIF(Q6:Q24, "n")</f>
        <v>0</v>
      </c>
    </row>
    <row r="44" spans="1:22" ht="17.25" thickBot="1" x14ac:dyDescent="0.35"/>
    <row r="45" spans="1:22" ht="33" customHeight="1" thickTop="1" x14ac:dyDescent="0.3">
      <c r="A45" s="44" t="s">
        <v>29</v>
      </c>
      <c r="B45" s="45"/>
      <c r="C45" s="45"/>
      <c r="D45" s="46"/>
    </row>
    <row r="46" spans="1:22" ht="17.25" thickBot="1" x14ac:dyDescent="0.35">
      <c r="A46" s="47"/>
      <c r="B46" s="48"/>
      <c r="C46" s="48"/>
      <c r="D46" s="49"/>
    </row>
    <row r="47" spans="1:22" ht="42" customHeight="1" thickTop="1" x14ac:dyDescent="0.3">
      <c r="A47" s="52" t="s">
        <v>34</v>
      </c>
      <c r="B47" s="53"/>
      <c r="C47" s="53"/>
      <c r="D47" s="8">
        <v>2</v>
      </c>
      <c r="E47" s="9"/>
      <c r="F47" s="9"/>
    </row>
    <row r="48" spans="1:22" ht="17.25" thickBot="1" x14ac:dyDescent="0.35">
      <c r="A48" s="42" t="s">
        <v>35</v>
      </c>
      <c r="B48" s="43"/>
      <c r="C48" s="43"/>
      <c r="D48" s="10">
        <v>1</v>
      </c>
      <c r="E48" s="9"/>
      <c r="F48" s="9"/>
    </row>
    <row r="49" spans="1:6" ht="18" thickTop="1" thickBot="1" x14ac:dyDescent="0.35">
      <c r="A49" s="11"/>
      <c r="B49" s="12"/>
      <c r="C49" s="12"/>
      <c r="D49" s="12"/>
      <c r="E49" s="12"/>
      <c r="F49" s="12"/>
    </row>
    <row r="50" spans="1:6" ht="107.25" customHeight="1" thickTop="1" thickBot="1" x14ac:dyDescent="0.35">
      <c r="A50" s="13" t="s">
        <v>32</v>
      </c>
      <c r="B50" s="14" t="s">
        <v>30</v>
      </c>
      <c r="C50" s="14" t="s">
        <v>31</v>
      </c>
      <c r="D50" s="15" t="s">
        <v>33</v>
      </c>
      <c r="E50" s="16" t="s">
        <v>36</v>
      </c>
      <c r="F50" s="17" t="s">
        <v>37</v>
      </c>
    </row>
    <row r="51" spans="1:6" ht="18" thickTop="1" thickBot="1" x14ac:dyDescent="0.35">
      <c r="A51" s="18">
        <v>1</v>
      </c>
      <c r="B51" s="19">
        <f>COUNTIFS(D4:D32,"&gt;=10/1/2018",D4:D32,"&lt;=12/31/2018")</f>
        <v>4</v>
      </c>
      <c r="C51" s="19">
        <f>COUNTIFS(F4:F32,"&gt;=10/1/2018",F4:F32,"&lt;=12/31/2018")</f>
        <v>4</v>
      </c>
      <c r="D51" s="20">
        <v>0</v>
      </c>
      <c r="E51" s="40" t="s">
        <v>100</v>
      </c>
      <c r="F51" s="41" t="s">
        <v>100</v>
      </c>
    </row>
    <row r="52" spans="1:6" ht="17.25" thickBot="1" x14ac:dyDescent="0.35">
      <c r="A52" s="21">
        <v>2</v>
      </c>
      <c r="B52" s="19">
        <f>COUNTIFS(D4:D32,"&gt;=01/1/2019",D4:D32,"&lt;=03/31/2019")</f>
        <v>7</v>
      </c>
      <c r="C52" s="19">
        <f>COUNTIFS(F4:F32,"&gt;=01/1/2019",F4:F32,"&lt;=03/31/2019")</f>
        <v>9</v>
      </c>
      <c r="D52" s="22">
        <v>0</v>
      </c>
      <c r="E52" s="40" t="s">
        <v>100</v>
      </c>
      <c r="F52" s="41" t="s">
        <v>100</v>
      </c>
    </row>
    <row r="53" spans="1:6" ht="17.25" thickBot="1" x14ac:dyDescent="0.35">
      <c r="A53" s="21">
        <v>3</v>
      </c>
      <c r="B53" s="19">
        <v>5</v>
      </c>
      <c r="C53" s="19">
        <f>COUNTIFS(F4:F32,"&gt;=04/1/2019",F4:F32,"&lt;=06/30/2019")</f>
        <v>5</v>
      </c>
      <c r="D53" s="22">
        <v>0</v>
      </c>
      <c r="E53" s="40" t="s">
        <v>100</v>
      </c>
      <c r="F53" s="41" t="s">
        <v>100</v>
      </c>
    </row>
    <row r="54" spans="1:6" ht="17.25" thickBot="1" x14ac:dyDescent="0.35">
      <c r="A54" s="23">
        <v>4</v>
      </c>
      <c r="B54" s="24">
        <f>COUNTIFS(D4:D32,"&gt;=07/1/2019",D4:D32,"&lt;=09/30/2019")</f>
        <v>5</v>
      </c>
      <c r="C54" s="24">
        <f>COUNTIFS(F4:F32,"&gt;=07/1/2019",F4:F32,"&lt;=09/30/2019")</f>
        <v>3</v>
      </c>
      <c r="D54" s="25">
        <v>0</v>
      </c>
      <c r="E54" s="40" t="s">
        <v>100</v>
      </c>
      <c r="F54" s="17"/>
    </row>
    <row r="55" spans="1:6" ht="17.25" thickTop="1" x14ac:dyDescent="0.3">
      <c r="B55" s="2">
        <f>SUM(B51:B54)</f>
        <v>21</v>
      </c>
      <c r="C55" s="2">
        <f>SUM(C51:C54)</f>
        <v>21</v>
      </c>
    </row>
    <row r="58" spans="1:6" x14ac:dyDescent="0.3">
      <c r="B58" s="26"/>
    </row>
  </sheetData>
  <mergeCells count="5">
    <mergeCell ref="A48:C48"/>
    <mergeCell ref="A45:D46"/>
    <mergeCell ref="A1:R1"/>
    <mergeCell ref="A2:V2"/>
    <mergeCell ref="A47:C47"/>
  </mergeCells>
  <printOptions gridLines="1"/>
  <pageMargins left="0.25" right="0.25" top="0.75" bottom="0.75" header="0.3" footer="0.3"/>
  <pageSetup scale="4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FCA</vt:lpstr>
      <vt:lpstr>Sheet3</vt:lpstr>
      <vt:lpstr>FCA!Print_Titles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Pienta</dc:creator>
  <cp:lastModifiedBy>Agans, Autumn</cp:lastModifiedBy>
  <cp:lastPrinted>2015-09-21T14:45:35Z</cp:lastPrinted>
  <dcterms:created xsi:type="dcterms:W3CDTF">2012-01-25T21:37:39Z</dcterms:created>
  <dcterms:modified xsi:type="dcterms:W3CDTF">2020-01-29T20:14:53Z</dcterms:modified>
</cp:coreProperties>
</file>